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e-Kart 2012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<sst xmlns="http://schemas.openxmlformats.org/spreadsheetml/2006/main" count="73" uniqueCount="47">
  <si>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Déjeuner</t>
  </si>
  <si>
    <t>Vendredi</t>
  </si>
  <si>
    <t>Samedi</t>
  </si>
  <si>
    <t>A</t>
  </si>
  <si>
    <t>B</t>
  </si>
  <si>
    <t>C</t>
  </si>
  <si>
    <t>Nourriture</t>
  </si>
  <si>
    <t>Dîner</t>
  </si>
  <si>
    <t>Repas</t>
  </si>
  <si>
    <t xml:space="preserve">Jeudi </t>
  </si>
  <si>
    <t>Hébergement</t>
  </si>
  <si>
    <t>Nuit du jeudi au vendredi</t>
  </si>
  <si>
    <t>du vendredi au samedi</t>
  </si>
  <si>
    <t>du samedi au dimanche</t>
  </si>
  <si>
    <t>Etudiants</t>
  </si>
  <si>
    <t>Enseignants</t>
  </si>
  <si>
    <t>€</t>
  </si>
  <si>
    <t>Nombre</t>
  </si>
  <si>
    <t>Coût</t>
  </si>
  <si>
    <t>Participation aux frais de mise en place</t>
  </si>
  <si>
    <t>Coût d'inscription</t>
  </si>
  <si>
    <t>Mettre une croix</t>
  </si>
  <si>
    <t>Coût hébergement</t>
  </si>
  <si>
    <t>Montant de la facture</t>
  </si>
  <si>
    <t>Etablissement:</t>
  </si>
  <si>
    <t>5€ le petit Déj</t>
  </si>
  <si>
    <t>Inscriptions Car Tec-Inno 2012</t>
  </si>
  <si>
    <t>Si intéressés, réserver à l'Office de Tourisme</t>
  </si>
  <si>
    <r>
      <t>Coût par nuit</t>
    </r>
    <r>
      <rPr>
        <sz val="10"/>
        <rFont val="Arial"/>
        <family val="2"/>
      </rPr>
      <t>: Campeur 2,75€ - Emplacement tente 2,75€ - caravane 3,65€ - branchement électrique 3€</t>
    </r>
  </si>
  <si>
    <t>L'Astech ne peut plus offrir la gratuité et ne prend pas en charge la  réservation</t>
  </si>
  <si>
    <r>
      <t>Tel</t>
    </r>
    <r>
      <rPr>
        <b/>
        <sz val="10"/>
        <rFont val="Arial"/>
        <family val="2"/>
      </rPr>
      <t xml:space="preserve"> : 02 48 53 06 14 - </t>
    </r>
    <r>
      <rPr>
        <b/>
        <i/>
        <u val="single"/>
        <sz val="10"/>
        <rFont val="Arial"/>
        <family val="2"/>
      </rPr>
      <t>Mail</t>
    </r>
    <r>
      <rPr>
        <b/>
        <sz val="10"/>
        <rFont val="Arial"/>
        <family val="2"/>
      </rPr>
      <t xml:space="preserve">: ot-vierzon@wanadoo.fr - </t>
    </r>
    <r>
      <rPr>
        <b/>
        <i/>
        <u val="single"/>
        <sz val="10"/>
        <rFont val="Arial"/>
        <family val="2"/>
      </rPr>
      <t>Fax</t>
    </r>
    <r>
      <rPr>
        <b/>
        <sz val="10"/>
        <rFont val="Arial"/>
        <family val="2"/>
      </rPr>
      <t xml:space="preserve"> 02 48 53 09 30</t>
    </r>
  </si>
  <si>
    <r>
      <t>L'Astech s'occupe de l'hébergement (</t>
    </r>
    <r>
      <rPr>
        <b/>
        <sz val="11"/>
        <color indexed="10"/>
        <rFont val="Arial"/>
        <family val="2"/>
      </rPr>
      <t>pas de chambres individuelles</t>
    </r>
    <r>
      <rPr>
        <b/>
        <sz val="11"/>
        <rFont val="Arial"/>
        <family val="2"/>
      </rPr>
      <t>)</t>
    </r>
  </si>
  <si>
    <t>Le camping est ouvert. Il est géré par l'Office de Tourisme sous l'égide de la Communauté de Communes (depuis cette année).</t>
  </si>
  <si>
    <t>15 € par nuit</t>
  </si>
  <si>
    <t xml:space="preserve">   L'établissement se débrouille par ses propres moyens</t>
  </si>
  <si>
    <t>Cotisation à l'Association e-Kart</t>
  </si>
  <si>
    <t>(assurances)</t>
  </si>
  <si>
    <t>€ par personne</t>
  </si>
  <si>
    <t>Nb de personne</t>
  </si>
  <si>
    <t>Sous total de la facture</t>
  </si>
  <si>
    <t>Date d'inscription :</t>
  </si>
  <si>
    <t xml:space="preserve">Date limite d'inscription : </t>
  </si>
  <si>
    <t>Nombre de jours de retard :</t>
  </si>
  <si>
    <t>Pourcentage de majoration</t>
  </si>
  <si>
    <t>Votre N° d'équipe</t>
  </si>
  <si>
    <t>€ par kart</t>
  </si>
  <si>
    <t>Nombre de kart(s)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</si>
</sst>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#,##0.0_ ;[Red]\-#,##0.0\ "/>
    <numFmt numFmtId="166" formatCode="0.0"/>
    <numFmt numFmtId="167" formatCode="#,##0_ ;[Red]\-#,##0\ "/>
    <numFmt numFmtId="168" formatCode="#,##0.00_ ;[Red]\-#,##0.00\ "/>
    <numFmt numFmtId="169" formatCode="_-* #,##0.00\ [$€-40C]_-;\-* #,##0.00\ [$€-40C]_-;_-* &quot;-&quot;??\ [$€-40C]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0"/>
      <name val="Arial"/>
      <family val="2"/>
    </font>
    <font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 diagonalDown="1">
      <left style="medium"/>
      <right style="medium"/>
      <top style="medium"/>
      <bottom style="medium"/>
      <diagonal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168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6" fontId="3" fillId="0" borderId="10" xfId="0" applyNumberFormat="1" applyFont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6" fontId="0" fillId="0" borderId="20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15" fillId="35" borderId="30" xfId="0" applyFont="1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169" fontId="0" fillId="0" borderId="14" xfId="0" applyNumberFormat="1" applyBorder="1" applyAlignment="1">
      <alignment vertical="center"/>
    </xf>
    <xf numFmtId="169" fontId="0" fillId="0" borderId="0" xfId="0" applyNumberFormat="1" applyAlignment="1">
      <alignment vertical="center"/>
    </xf>
    <xf numFmtId="169" fontId="0" fillId="0" borderId="10" xfId="0" applyNumberForma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0" fillId="0" borderId="27" xfId="0" applyNumberForma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44" fontId="0" fillId="0" borderId="0" xfId="48" applyFont="1" applyBorder="1" applyAlignment="1">
      <alignment vertical="center"/>
    </xf>
    <xf numFmtId="169" fontId="2" fillId="0" borderId="19" xfId="0" applyNumberFormat="1" applyFont="1" applyBorder="1" applyAlignment="1">
      <alignment horizontal="right" vertical="center"/>
    </xf>
    <xf numFmtId="169" fontId="2" fillId="0" borderId="19" xfId="0" applyNumberFormat="1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44" fontId="0" fillId="0" borderId="11" xfId="44" applyFont="1" applyBorder="1" applyAlignment="1">
      <alignment horizontal="right"/>
    </xf>
    <xf numFmtId="44" fontId="0" fillId="0" borderId="14" xfId="44" applyFont="1" applyBorder="1" applyAlignment="1">
      <alignment/>
    </xf>
    <xf numFmtId="44" fontId="0" fillId="0" borderId="0" xfId="44" applyFont="1" applyAlignment="1">
      <alignment/>
    </xf>
    <xf numFmtId="44" fontId="8" fillId="0" borderId="20" xfId="44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44" fontId="0" fillId="0" borderId="0" xfId="44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right" vertical="center"/>
    </xf>
    <xf numFmtId="14" fontId="6" fillId="36" borderId="0" xfId="0" applyNumberFormat="1" applyFont="1" applyFill="1" applyBorder="1" applyAlignment="1">
      <alignment horizontal="center" vertical="center"/>
    </xf>
    <xf numFmtId="0" fontId="2" fillId="0" borderId="0" xfId="44" applyNumberFormat="1" applyFont="1" applyFill="1" applyBorder="1" applyAlignment="1">
      <alignment horizontal="center" vertical="center"/>
    </xf>
    <xf numFmtId="9" fontId="2" fillId="0" borderId="0" xfId="51" applyFont="1" applyFill="1" applyBorder="1" applyAlignment="1">
      <alignment horizontal="center" vertical="center"/>
    </xf>
    <xf numFmtId="44" fontId="2" fillId="0" borderId="0" xfId="4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Border="1" applyAlignment="1">
      <alignment horizontal="right"/>
    </xf>
    <xf numFmtId="44" fontId="7" fillId="0" borderId="17" xfId="44" applyFont="1" applyFill="1" applyBorder="1" applyAlignment="1">
      <alignment horizontal="right" vertical="center"/>
    </xf>
    <xf numFmtId="44" fontId="7" fillId="0" borderId="20" xfId="44" applyFont="1" applyFill="1" applyBorder="1" applyAlignment="1">
      <alignment horizontal="center" vertical="center"/>
    </xf>
    <xf numFmtId="44" fontId="0" fillId="0" borderId="23" xfId="44" applyFont="1" applyBorder="1" applyAlignment="1">
      <alignment horizontal="right"/>
    </xf>
    <xf numFmtId="0" fontId="0" fillId="0" borderId="0" xfId="0" applyBorder="1" applyAlignment="1">
      <alignment horizontal="right"/>
    </xf>
    <xf numFmtId="44" fontId="2" fillId="0" borderId="19" xfId="48" applyFont="1" applyBorder="1" applyAlignment="1">
      <alignment/>
    </xf>
    <xf numFmtId="169" fontId="8" fillId="0" borderId="17" xfId="0" applyNumberFormat="1" applyFont="1" applyBorder="1" applyAlignment="1">
      <alignment/>
    </xf>
    <xf numFmtId="44" fontId="2" fillId="0" borderId="0" xfId="44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7" borderId="32" xfId="0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10.28125" style="24" customWidth="1"/>
    <col min="2" max="2" width="9.00390625" style="27" customWidth="1"/>
    <col min="3" max="3" width="5.57421875" style="27" customWidth="1"/>
    <col min="4" max="4" width="8.28125" style="24" customWidth="1"/>
    <col min="5" max="5" width="7.00390625" style="24" customWidth="1"/>
    <col min="6" max="6" width="5.8515625" style="24" customWidth="1"/>
    <col min="7" max="7" width="9.421875" style="24" customWidth="1"/>
    <col min="8" max="8" width="6.28125" style="24" customWidth="1"/>
    <col min="9" max="9" width="6.8515625" style="24" customWidth="1"/>
    <col min="10" max="10" width="9.140625" style="24" customWidth="1"/>
    <col min="11" max="11" width="7.7109375" style="24" customWidth="1"/>
    <col min="12" max="12" width="1.57421875" style="24" customWidth="1"/>
    <col min="13" max="13" width="3.00390625" style="24" customWidth="1"/>
    <col min="14" max="14" width="6.7109375" style="24" customWidth="1"/>
    <col min="15" max="15" width="3.28125" style="25" customWidth="1"/>
    <col min="16" max="16" width="1.8515625" style="24" customWidth="1"/>
    <col min="17" max="17" width="10.140625" style="24" customWidth="1"/>
    <col min="18" max="18" width="11.421875" style="24" customWidth="1"/>
    <col min="19" max="19" width="2.00390625" style="24" customWidth="1"/>
    <col min="20" max="20" width="17.421875" style="24" customWidth="1"/>
    <col min="21" max="21" width="2.57421875" style="24" customWidth="1"/>
    <col min="22" max="22" width="1.57421875" style="24" customWidth="1"/>
    <col min="23" max="16384" width="11.421875" style="24" customWidth="1"/>
  </cols>
  <sheetData>
    <row r="1" spans="1:4" ht="15">
      <c r="A1" s="21" t="s">
        <v>26</v>
      </c>
      <c r="B1" s="22"/>
      <c r="C1" s="22"/>
      <c r="D1" s="23"/>
    </row>
    <row r="2" spans="1:4" ht="13.5" thickBot="1">
      <c r="A2" s="26"/>
      <c r="B2" s="22"/>
      <c r="C2" s="22"/>
      <c r="D2" s="23"/>
    </row>
    <row r="3" spans="1:20" ht="35.25" customHeight="1" thickBot="1">
      <c r="A3" s="28" t="s">
        <v>24</v>
      </c>
      <c r="B3" s="22"/>
      <c r="C3" s="22"/>
      <c r="D3" s="166" t="s">
        <v>44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ht="18" customHeight="1" thickBot="1"/>
    <row r="5" spans="1:20" ht="13.5" thickBot="1">
      <c r="A5" s="31" t="s">
        <v>19</v>
      </c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3"/>
      <c r="Q5" s="33"/>
      <c r="R5" s="33"/>
      <c r="S5" s="33"/>
      <c r="T5" s="35" t="s">
        <v>20</v>
      </c>
    </row>
    <row r="6" spans="1:21" ht="13.5" thickBot="1">
      <c r="A6" s="36"/>
      <c r="B6" s="37"/>
      <c r="C6" s="37"/>
      <c r="D6" s="38"/>
      <c r="E6" s="38"/>
      <c r="F6" s="39">
        <v>100</v>
      </c>
      <c r="G6" s="40" t="s">
        <v>45</v>
      </c>
      <c r="H6" s="41"/>
      <c r="I6" s="38" t="s">
        <v>46</v>
      </c>
      <c r="J6" s="38"/>
      <c r="K6" s="42">
        <v>1</v>
      </c>
      <c r="L6" s="38"/>
      <c r="M6" s="38"/>
      <c r="N6" s="38"/>
      <c r="O6" s="43"/>
      <c r="P6" s="38"/>
      <c r="Q6" s="38"/>
      <c r="R6" s="38"/>
      <c r="S6" s="38"/>
      <c r="T6" s="127">
        <f>F6*K6</f>
        <v>100</v>
      </c>
      <c r="U6" s="38"/>
    </row>
    <row r="7" spans="1:20" ht="13.5" thickBot="1">
      <c r="A7" s="44"/>
      <c r="B7" s="45"/>
      <c r="C7" s="46"/>
      <c r="D7" s="47"/>
      <c r="E7" s="47"/>
      <c r="F7" s="44"/>
      <c r="G7" s="47"/>
      <c r="H7" s="48"/>
      <c r="I7" s="47"/>
      <c r="J7" s="47"/>
      <c r="K7" s="47"/>
      <c r="L7" s="47"/>
      <c r="M7" s="47"/>
      <c r="N7" s="47"/>
      <c r="O7" s="49"/>
      <c r="P7" s="47"/>
      <c r="Q7" s="47"/>
      <c r="R7" s="47"/>
      <c r="S7" s="47"/>
      <c r="T7" s="113"/>
    </row>
    <row r="8" spans="20:24" ht="13.5" thickBot="1">
      <c r="T8" s="114"/>
      <c r="X8" s="27"/>
    </row>
    <row r="9" spans="1:21" ht="12.75">
      <c r="A9" s="50" t="s">
        <v>6</v>
      </c>
      <c r="B9" s="51"/>
      <c r="C9" s="51"/>
      <c r="D9" s="52" t="s">
        <v>8</v>
      </c>
      <c r="E9" s="53">
        <v>11.5</v>
      </c>
      <c r="F9" s="54" t="s">
        <v>16</v>
      </c>
      <c r="G9" s="51"/>
      <c r="H9" s="55"/>
      <c r="I9" s="33"/>
      <c r="J9" s="33"/>
      <c r="K9" s="33"/>
      <c r="L9" s="33"/>
      <c r="M9" s="33"/>
      <c r="N9" s="33"/>
      <c r="O9" s="34"/>
      <c r="P9" s="33"/>
      <c r="Q9" s="33"/>
      <c r="R9" s="33"/>
      <c r="S9" s="33"/>
      <c r="T9" s="115"/>
      <c r="U9" s="41"/>
    </row>
    <row r="10" spans="1:21" ht="13.5" thickBot="1">
      <c r="A10" s="56"/>
      <c r="B10" s="37"/>
      <c r="C10" s="5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/>
      <c r="P10" s="38"/>
      <c r="Q10" s="38" t="s">
        <v>14</v>
      </c>
      <c r="R10" s="38" t="s">
        <v>15</v>
      </c>
      <c r="S10" s="38"/>
      <c r="T10" s="116" t="s">
        <v>18</v>
      </c>
      <c r="U10" s="58"/>
    </row>
    <row r="11" spans="1:21" ht="13.5" thickBot="1">
      <c r="A11" s="56"/>
      <c r="B11" s="37"/>
      <c r="C11" s="59"/>
      <c r="D11" s="60" t="s">
        <v>9</v>
      </c>
      <c r="E11" s="61">
        <v>40687</v>
      </c>
      <c r="F11" s="33"/>
      <c r="G11" s="60" t="s">
        <v>1</v>
      </c>
      <c r="H11" s="61">
        <v>40688</v>
      </c>
      <c r="I11" s="33"/>
      <c r="J11" s="60" t="s">
        <v>2</v>
      </c>
      <c r="K11" s="61">
        <v>40689</v>
      </c>
      <c r="L11" s="38"/>
      <c r="M11" s="38"/>
      <c r="N11" s="38"/>
      <c r="O11" s="43"/>
      <c r="P11" s="38"/>
      <c r="Q11" s="38" t="s">
        <v>17</v>
      </c>
      <c r="R11" s="38" t="s">
        <v>17</v>
      </c>
      <c r="S11" s="38"/>
      <c r="T11" s="116" t="s">
        <v>6</v>
      </c>
      <c r="U11" s="58"/>
    </row>
    <row r="12" spans="1:21" ht="13.5" thickBot="1">
      <c r="A12" s="56"/>
      <c r="B12" s="37"/>
      <c r="C12" s="62"/>
      <c r="D12" s="62"/>
      <c r="E12" s="63" t="s">
        <v>7</v>
      </c>
      <c r="F12" s="64"/>
      <c r="G12" s="65" t="s">
        <v>0</v>
      </c>
      <c r="H12" s="66" t="s">
        <v>7</v>
      </c>
      <c r="I12" s="67"/>
      <c r="J12" s="65" t="s">
        <v>0</v>
      </c>
      <c r="K12" s="41"/>
      <c r="L12" s="38"/>
      <c r="M12" s="60" t="s">
        <v>3</v>
      </c>
      <c r="N12" s="119">
        <f>E9*4</f>
        <v>46</v>
      </c>
      <c r="O12" s="68" t="s">
        <v>16</v>
      </c>
      <c r="P12" s="69"/>
      <c r="Q12" s="122">
        <v>1</v>
      </c>
      <c r="R12" s="123"/>
      <c r="S12" s="71"/>
      <c r="T12" s="128">
        <f>(Q12+R12)*N12</f>
        <v>46</v>
      </c>
      <c r="U12" s="58"/>
    </row>
    <row r="13" spans="1:21" ht="13.5" thickBot="1">
      <c r="A13" s="56"/>
      <c r="B13" s="37"/>
      <c r="C13" s="62"/>
      <c r="D13" s="62"/>
      <c r="E13" s="58"/>
      <c r="F13" s="64"/>
      <c r="G13" s="33"/>
      <c r="H13" s="33"/>
      <c r="I13" s="67"/>
      <c r="J13" s="59"/>
      <c r="K13" s="58"/>
      <c r="L13" s="38"/>
      <c r="M13" s="38"/>
      <c r="N13" s="120"/>
      <c r="O13" s="43"/>
      <c r="P13" s="38"/>
      <c r="Q13" s="124"/>
      <c r="R13" s="124"/>
      <c r="S13" s="38"/>
      <c r="T13" s="116"/>
      <c r="U13" s="58"/>
    </row>
    <row r="14" spans="1:21" ht="13.5" thickBot="1">
      <c r="A14" s="56"/>
      <c r="B14" s="37"/>
      <c r="C14" s="62"/>
      <c r="D14" s="62"/>
      <c r="E14" s="65" t="s">
        <v>7</v>
      </c>
      <c r="F14" s="64"/>
      <c r="G14" s="65" t="s">
        <v>0</v>
      </c>
      <c r="H14" s="72" t="s">
        <v>7</v>
      </c>
      <c r="I14" s="67"/>
      <c r="J14" s="65" t="s">
        <v>0</v>
      </c>
      <c r="K14" s="70" t="s">
        <v>7</v>
      </c>
      <c r="L14" s="38"/>
      <c r="M14" s="60" t="s">
        <v>4</v>
      </c>
      <c r="N14" s="121">
        <f>E9*5</f>
        <v>57.5</v>
      </c>
      <c r="O14" s="68" t="s">
        <v>16</v>
      </c>
      <c r="P14" s="69"/>
      <c r="Q14" s="122">
        <v>1</v>
      </c>
      <c r="R14" s="123"/>
      <c r="S14" s="71"/>
      <c r="T14" s="128">
        <f>(Q14+R14)*N14</f>
        <v>57.5</v>
      </c>
      <c r="U14" s="58"/>
    </row>
    <row r="15" spans="1:21" ht="13.5" thickBot="1">
      <c r="A15" s="56"/>
      <c r="B15" s="37"/>
      <c r="C15" s="62"/>
      <c r="D15" s="62"/>
      <c r="E15" s="58"/>
      <c r="F15" s="64"/>
      <c r="G15" s="38"/>
      <c r="H15" s="38"/>
      <c r="I15" s="67"/>
      <c r="J15" s="36"/>
      <c r="K15" s="58"/>
      <c r="L15" s="38"/>
      <c r="M15" s="38"/>
      <c r="N15" s="120"/>
      <c r="O15" s="43"/>
      <c r="P15" s="38"/>
      <c r="Q15" s="124"/>
      <c r="R15" s="124"/>
      <c r="S15" s="38"/>
      <c r="T15" s="116"/>
      <c r="U15" s="58"/>
    </row>
    <row r="16" spans="1:21" ht="13.5" thickBot="1">
      <c r="A16" s="63"/>
      <c r="B16" s="45"/>
      <c r="C16" s="73"/>
      <c r="D16" s="74" t="s">
        <v>0</v>
      </c>
      <c r="E16" s="70" t="s">
        <v>7</v>
      </c>
      <c r="F16" s="75"/>
      <c r="G16" s="65" t="s">
        <v>0</v>
      </c>
      <c r="H16" s="72" t="s">
        <v>7</v>
      </c>
      <c r="I16" s="76"/>
      <c r="J16" s="65" t="s">
        <v>0</v>
      </c>
      <c r="K16" s="70" t="s">
        <v>7</v>
      </c>
      <c r="L16" s="47"/>
      <c r="M16" s="60" t="s">
        <v>5</v>
      </c>
      <c r="N16" s="119">
        <f>E9*6</f>
        <v>69</v>
      </c>
      <c r="O16" s="68" t="s">
        <v>16</v>
      </c>
      <c r="P16" s="69"/>
      <c r="Q16" s="122"/>
      <c r="R16" s="123">
        <v>1</v>
      </c>
      <c r="S16" s="77"/>
      <c r="T16" s="128">
        <f>(Q16+R16)*N16</f>
        <v>69</v>
      </c>
      <c r="U16" s="48"/>
    </row>
    <row r="17" ht="16.5" customHeight="1" thickBot="1">
      <c r="T17" s="129"/>
    </row>
    <row r="18" spans="1:21" ht="13.5" thickBot="1">
      <c r="A18" s="78" t="s">
        <v>10</v>
      </c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3"/>
      <c r="Q18" s="33"/>
      <c r="R18" s="33"/>
      <c r="S18" s="33"/>
      <c r="T18" s="115"/>
      <c r="U18" s="41"/>
    </row>
    <row r="19" spans="1:21" ht="25.5" customHeight="1" thickBot="1">
      <c r="A19" s="79"/>
      <c r="B19" s="37"/>
      <c r="C19" s="80" t="s">
        <v>34</v>
      </c>
      <c r="D19" s="81"/>
      <c r="E19" s="69"/>
      <c r="F19" s="69"/>
      <c r="G19" s="69"/>
      <c r="H19" s="82"/>
      <c r="I19" s="82"/>
      <c r="J19" s="83"/>
      <c r="K19" s="168"/>
      <c r="N19" s="84" t="s">
        <v>21</v>
      </c>
      <c r="O19" s="43"/>
      <c r="P19" s="38"/>
      <c r="Q19" s="38"/>
      <c r="R19" s="38"/>
      <c r="S19" s="38"/>
      <c r="T19" s="117"/>
      <c r="U19" s="58"/>
    </row>
    <row r="20" spans="1:21" ht="6.75" customHeight="1">
      <c r="A20" s="79"/>
      <c r="B20" s="37"/>
      <c r="C20" s="37"/>
      <c r="D20" s="85"/>
      <c r="E20" s="85"/>
      <c r="F20" s="85"/>
      <c r="G20" s="85"/>
      <c r="H20" s="85"/>
      <c r="I20" s="85"/>
      <c r="J20" s="86"/>
      <c r="K20" s="87"/>
      <c r="L20" s="85"/>
      <c r="M20" s="85"/>
      <c r="N20" s="85"/>
      <c r="O20" s="88"/>
      <c r="P20" s="85"/>
      <c r="Q20" s="85"/>
      <c r="R20" s="85"/>
      <c r="S20" s="85"/>
      <c r="T20" s="118"/>
      <c r="U20" s="58"/>
    </row>
    <row r="21" spans="1:21" ht="12.75">
      <c r="A21" s="79"/>
      <c r="B21" s="37"/>
      <c r="C21" s="37"/>
      <c r="D21" s="89" t="s">
        <v>32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/>
      <c r="P21" s="38"/>
      <c r="Q21" s="38"/>
      <c r="R21" s="38"/>
      <c r="S21" s="38"/>
      <c r="T21" s="117"/>
      <c r="U21" s="58"/>
    </row>
    <row r="22" spans="1:21" ht="14.25" customHeight="1">
      <c r="A22" s="79"/>
      <c r="B22" s="37"/>
      <c r="C22" s="37"/>
      <c r="D22" s="90" t="s">
        <v>29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/>
      <c r="P22" s="38"/>
      <c r="Q22" s="38"/>
      <c r="R22" s="38"/>
      <c r="S22" s="38"/>
      <c r="T22" s="117"/>
      <c r="U22" s="58"/>
    </row>
    <row r="23" spans="1:21" ht="15.75" customHeight="1">
      <c r="A23" s="79"/>
      <c r="B23" s="37"/>
      <c r="C23" s="37"/>
      <c r="D23" s="91" t="s">
        <v>28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3"/>
      <c r="P23" s="38"/>
      <c r="Q23" s="38"/>
      <c r="R23" s="38"/>
      <c r="S23" s="38"/>
      <c r="T23" s="117"/>
      <c r="U23" s="58"/>
    </row>
    <row r="24" spans="1:21" ht="15" customHeight="1">
      <c r="A24" s="79"/>
      <c r="B24" s="37"/>
      <c r="C24" s="37"/>
      <c r="D24" s="92" t="s">
        <v>27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/>
      <c r="P24" s="38"/>
      <c r="Q24" s="38"/>
      <c r="R24" s="38"/>
      <c r="S24" s="38"/>
      <c r="T24" s="117"/>
      <c r="U24" s="58"/>
    </row>
    <row r="25" spans="1:21" ht="15.75" customHeight="1">
      <c r="A25" s="79"/>
      <c r="B25" s="37"/>
      <c r="C25" s="93"/>
      <c r="D25" s="94"/>
      <c r="E25" s="95"/>
      <c r="F25" s="95"/>
      <c r="G25" s="95"/>
      <c r="H25" s="96" t="s">
        <v>30</v>
      </c>
      <c r="I25" s="95"/>
      <c r="J25" s="95"/>
      <c r="K25" s="95"/>
      <c r="L25" s="95"/>
      <c r="M25" s="95"/>
      <c r="N25" s="86"/>
      <c r="O25" s="95"/>
      <c r="P25" s="95"/>
      <c r="Q25" s="95"/>
      <c r="R25" s="97"/>
      <c r="S25" s="85"/>
      <c r="T25" s="118"/>
      <c r="U25" s="58"/>
    </row>
    <row r="26" spans="1:21" ht="13.5" thickBot="1">
      <c r="A26" s="79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/>
      <c r="P26" s="38"/>
      <c r="Q26" s="38"/>
      <c r="R26" s="38"/>
      <c r="S26" s="38"/>
      <c r="T26" s="117"/>
      <c r="U26" s="58"/>
    </row>
    <row r="27" spans="1:21" ht="15">
      <c r="A27" s="79"/>
      <c r="B27" s="93"/>
      <c r="C27" s="98" t="s">
        <v>31</v>
      </c>
      <c r="D27" s="99"/>
      <c r="E27" s="99"/>
      <c r="F27" s="99"/>
      <c r="G27" s="99"/>
      <c r="H27" s="99"/>
      <c r="I27" s="99"/>
      <c r="J27" s="99"/>
      <c r="K27" s="99"/>
      <c r="L27" s="100"/>
      <c r="M27" s="100"/>
      <c r="N27" s="33"/>
      <c r="O27" s="34"/>
      <c r="P27" s="33"/>
      <c r="Q27" s="33" t="s">
        <v>14</v>
      </c>
      <c r="R27" s="33" t="s">
        <v>15</v>
      </c>
      <c r="S27" s="33"/>
      <c r="T27" s="115"/>
      <c r="U27" s="41"/>
    </row>
    <row r="28" spans="1:21" ht="13.5" thickBot="1">
      <c r="A28" s="79"/>
      <c r="B28" s="93"/>
      <c r="C28" s="101" t="s">
        <v>33</v>
      </c>
      <c r="D28" s="38"/>
      <c r="E28" s="38" t="s">
        <v>25</v>
      </c>
      <c r="F28" s="38"/>
      <c r="G28" s="38"/>
      <c r="H28" s="38"/>
      <c r="I28" s="38"/>
      <c r="J28" s="38"/>
      <c r="K28" s="38"/>
      <c r="L28" s="38"/>
      <c r="M28" s="38"/>
      <c r="N28" s="38"/>
      <c r="O28" s="43"/>
      <c r="P28" s="38"/>
      <c r="Q28" s="38" t="s">
        <v>17</v>
      </c>
      <c r="R28" s="38" t="s">
        <v>17</v>
      </c>
      <c r="S28" s="38"/>
      <c r="T28" s="117"/>
      <c r="U28" s="58"/>
    </row>
    <row r="29" spans="1:21" ht="13.5" thickBot="1">
      <c r="A29" s="79"/>
      <c r="B29" s="93"/>
      <c r="C29" s="102" t="s">
        <v>11</v>
      </c>
      <c r="D29" s="103"/>
      <c r="E29" s="104"/>
      <c r="F29" s="103" t="s">
        <v>12</v>
      </c>
      <c r="G29" s="103"/>
      <c r="H29" s="104"/>
      <c r="I29" s="38"/>
      <c r="J29" s="38"/>
      <c r="K29" s="38"/>
      <c r="L29" s="38"/>
      <c r="M29" s="38"/>
      <c r="N29" s="120">
        <v>40</v>
      </c>
      <c r="O29" s="105" t="s">
        <v>16</v>
      </c>
      <c r="P29" s="38"/>
      <c r="Q29" s="167">
        <v>0</v>
      </c>
      <c r="R29" s="167">
        <v>0</v>
      </c>
      <c r="S29" s="38"/>
      <c r="T29" s="117"/>
      <c r="U29" s="58"/>
    </row>
    <row r="30" spans="1:21" ht="13.5" thickBot="1">
      <c r="A30" s="79"/>
      <c r="B30" s="93"/>
      <c r="C30" s="6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20"/>
      <c r="O30" s="43"/>
      <c r="P30" s="38"/>
      <c r="Q30" s="126">
        <f>N29*Q29</f>
        <v>0</v>
      </c>
      <c r="R30" s="126">
        <f>R29*N29</f>
        <v>0</v>
      </c>
      <c r="S30" s="38"/>
      <c r="T30" s="117"/>
      <c r="U30" s="58"/>
    </row>
    <row r="31" spans="1:21" ht="13.5" thickBot="1">
      <c r="A31" s="79"/>
      <c r="B31" s="93"/>
      <c r="C31" s="102" t="s">
        <v>11</v>
      </c>
      <c r="D31" s="103"/>
      <c r="E31" s="104"/>
      <c r="F31" s="103" t="s">
        <v>12</v>
      </c>
      <c r="G31" s="103"/>
      <c r="H31" s="103"/>
      <c r="I31" s="106" t="s">
        <v>13</v>
      </c>
      <c r="J31" s="103"/>
      <c r="K31" s="104"/>
      <c r="L31" s="33"/>
      <c r="M31" s="33"/>
      <c r="N31" s="125">
        <v>60</v>
      </c>
      <c r="O31" s="107" t="s">
        <v>16</v>
      </c>
      <c r="P31" s="33"/>
      <c r="Q31" s="167">
        <v>1</v>
      </c>
      <c r="R31" s="167">
        <v>1</v>
      </c>
      <c r="S31" s="38"/>
      <c r="T31" s="117"/>
      <c r="U31" s="58"/>
    </row>
    <row r="32" spans="1:21" ht="13.5" thickBot="1">
      <c r="A32" s="79"/>
      <c r="B32" s="93"/>
      <c r="C32" s="6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/>
      <c r="P32" s="38"/>
      <c r="Q32" s="126">
        <f>N31*Q31</f>
        <v>60</v>
      </c>
      <c r="R32" s="126">
        <f>R31*N31</f>
        <v>60</v>
      </c>
      <c r="S32" s="38"/>
      <c r="T32" s="117"/>
      <c r="U32" s="58"/>
    </row>
    <row r="33" spans="1:21" ht="13.5" thickBot="1">
      <c r="A33" s="108"/>
      <c r="B33" s="109"/>
      <c r="C33" s="1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9"/>
      <c r="P33" s="47"/>
      <c r="Q33" s="111" t="s">
        <v>22</v>
      </c>
      <c r="R33" s="112"/>
      <c r="S33" s="47"/>
      <c r="T33" s="128">
        <f>Q30+R30+Q32+R32</f>
        <v>120</v>
      </c>
      <c r="U33" s="48"/>
    </row>
    <row r="34" ht="13.5" thickBot="1">
      <c r="T34" s="114"/>
    </row>
    <row r="35" spans="3:21" ht="13.5" thickBot="1">
      <c r="C35" s="16" t="s">
        <v>35</v>
      </c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0"/>
    </row>
    <row r="36" spans="3:21" ht="13.5" thickBot="1">
      <c r="C36" s="8" t="s">
        <v>36</v>
      </c>
      <c r="D36" s="11"/>
      <c r="E36" s="11"/>
      <c r="F36" s="6"/>
      <c r="G36" s="6"/>
      <c r="H36" s="19">
        <v>15</v>
      </c>
      <c r="I36" s="15" t="s">
        <v>37</v>
      </c>
      <c r="J36" s="2"/>
      <c r="L36" s="6"/>
      <c r="N36" s="6"/>
      <c r="O36" s="6"/>
      <c r="P36" s="162" t="s">
        <v>38</v>
      </c>
      <c r="Q36" s="20">
        <f>SUM(Q12:R16)</f>
        <v>3</v>
      </c>
      <c r="R36" s="6"/>
      <c r="S36" s="6"/>
      <c r="T36" s="163">
        <f>Q36*H36</f>
        <v>45</v>
      </c>
      <c r="U36" s="161">
        <f>H36*Q36</f>
        <v>45</v>
      </c>
    </row>
    <row r="37" spans="3:21" ht="13.5" thickBot="1">
      <c r="C37" s="3"/>
      <c r="D37" s="10"/>
      <c r="E37" s="12"/>
      <c r="F37" s="4"/>
      <c r="G37" s="4"/>
      <c r="H37" s="3"/>
      <c r="I37" s="4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131"/>
    </row>
    <row r="38" spans="2:19" ht="13.5" thickBot="1">
      <c r="B38" s="7"/>
      <c r="C38" s="7"/>
      <c r="S38" s="132"/>
    </row>
    <row r="39" spans="2:21" ht="18.75" thickBot="1">
      <c r="B39" s="7"/>
      <c r="C39" s="7"/>
      <c r="O39" s="13"/>
      <c r="P39" s="14"/>
      <c r="Q39" s="14"/>
      <c r="R39" s="18"/>
      <c r="S39" s="17" t="s">
        <v>39</v>
      </c>
      <c r="T39" s="164">
        <f>SUM(T6:T37)</f>
        <v>437.5</v>
      </c>
      <c r="U39" s="133">
        <f>SUM(S4:S38)</f>
        <v>0</v>
      </c>
    </row>
    <row r="40" spans="2:3" ht="12.75">
      <c r="B40" s="7"/>
      <c r="C40" s="7"/>
    </row>
    <row r="41" spans="2:21" s="134" customFormat="1" ht="20.25" customHeight="1">
      <c r="B41" s="135"/>
      <c r="C41" s="135"/>
      <c r="L41" s="136"/>
      <c r="M41" s="137"/>
      <c r="N41" s="138"/>
      <c r="O41" s="138"/>
      <c r="P41" s="138"/>
      <c r="Q41" s="139" t="s">
        <v>40</v>
      </c>
      <c r="R41" s="140">
        <f ca="1">TODAY()</f>
        <v>40965</v>
      </c>
      <c r="T41" s="138"/>
      <c r="U41" s="141"/>
    </row>
    <row r="42" spans="2:21" s="134" customFormat="1" ht="20.25" customHeight="1">
      <c r="B42" s="135"/>
      <c r="C42" s="135"/>
      <c r="L42" s="142"/>
      <c r="M42" s="143"/>
      <c r="N42" s="144"/>
      <c r="O42" s="143"/>
      <c r="P42" s="145"/>
      <c r="Q42" s="146" t="s">
        <v>41</v>
      </c>
      <c r="R42" s="147">
        <v>40949</v>
      </c>
      <c r="T42" s="138"/>
      <c r="U42" s="141"/>
    </row>
    <row r="43" spans="2:21" s="134" customFormat="1" ht="20.25" customHeight="1">
      <c r="B43" s="135"/>
      <c r="C43" s="135"/>
      <c r="L43" s="136"/>
      <c r="M43" s="137"/>
      <c r="N43" s="138"/>
      <c r="O43" s="138"/>
      <c r="P43" s="137"/>
      <c r="Q43" s="139" t="s">
        <v>42</v>
      </c>
      <c r="R43" s="148">
        <f>IF(R42-R41&lt;0,R41-R42,0)</f>
        <v>16</v>
      </c>
      <c r="U43" s="141"/>
    </row>
    <row r="44" spans="2:21" s="134" customFormat="1" ht="20.25" customHeight="1" thickBot="1">
      <c r="B44" s="135"/>
      <c r="C44" s="135"/>
      <c r="L44" s="136"/>
      <c r="M44" s="137"/>
      <c r="N44" s="138"/>
      <c r="O44" s="138"/>
      <c r="P44" s="137"/>
      <c r="Q44" s="139" t="s">
        <v>43</v>
      </c>
      <c r="R44" s="149">
        <f>R43/100</f>
        <v>0.16</v>
      </c>
      <c r="T44" s="165">
        <f>ROUND(T39*R44,2)</f>
        <v>70</v>
      </c>
      <c r="U44" s="150">
        <f>ROUND(U39*R44,2)</f>
        <v>0</v>
      </c>
    </row>
    <row r="45" spans="1:21" ht="19.5" customHeight="1" thickBot="1">
      <c r="A45" s="151"/>
      <c r="B45" s="152"/>
      <c r="C45" s="152"/>
      <c r="D45" s="151"/>
      <c r="E45" s="151"/>
      <c r="F45" s="151"/>
      <c r="G45" s="151"/>
      <c r="H45" s="151"/>
      <c r="I45" s="151"/>
      <c r="L45" s="151"/>
      <c r="M45" s="153"/>
      <c r="N45" s="154"/>
      <c r="O45" s="155"/>
      <c r="P45" s="156"/>
      <c r="Q45" s="156"/>
      <c r="R45" s="157"/>
      <c r="S45" s="158" t="s">
        <v>23</v>
      </c>
      <c r="T45" s="159">
        <f>T44+T39</f>
        <v>507.5</v>
      </c>
      <c r="U45" s="160">
        <f>U44+U39</f>
        <v>0</v>
      </c>
    </row>
  </sheetData>
  <sheetProtection/>
  <printOptions horizontalCentered="1" verticalCentered="1"/>
  <pageMargins left="0.5905511811023623" right="0.5905511811023623" top="0.66" bottom="0.51" header="0.37" footer="0"/>
  <pageSetup fitToHeight="1" fitToWidth="1" horizontalDpi="600" verticalDpi="600" orientation="landscape" paperSize="9" scale="74" r:id="rId1"/>
  <headerFooter alignWithMargins="0">
    <oddHeader>&amp;LTLU&amp;C&amp;F \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Thierry LEQUEU EOXO</cp:lastModifiedBy>
  <cp:lastPrinted>2011-11-15T05:49:35Z</cp:lastPrinted>
  <dcterms:created xsi:type="dcterms:W3CDTF">2010-09-09T18:45:20Z</dcterms:created>
  <dcterms:modified xsi:type="dcterms:W3CDTF">2012-02-26T14:20:25Z</dcterms:modified>
  <cp:category/>
  <cp:version/>
  <cp:contentType/>
  <cp:contentStatus/>
</cp:coreProperties>
</file>